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ikonovaAV\Desktop\Никонова\Конкурсы\2018\18 03 05 729 р УК Архангельск 1 конкурс\Внесение изменений\Лот 4 Октябрь\"/>
    </mc:Choice>
  </mc:AlternateContent>
  <bookViews>
    <workbookView xWindow="480" yWindow="420" windowWidth="19440" windowHeight="12285"/>
  </bookViews>
  <sheets>
    <sheet name="лот1" sheetId="3" r:id="rId1"/>
    <sheet name="Лист1" sheetId="2" r:id="rId2"/>
  </sheets>
  <definedNames>
    <definedName name="Excel_BuiltIn_Print_Area_3" localSheetId="0">#REF!</definedName>
    <definedName name="Excel_BuiltIn_Print_Area_3">"$#ССЫЛ!.$A$1:$AJ$35"</definedName>
    <definedName name="_xlnm.Print_Titles" localSheetId="0">лот1!$A:$B</definedName>
    <definedName name="_xlnm.Print_Area" localSheetId="0">лот1!$A$1:$BS$57</definedName>
  </definedNames>
  <calcPr calcId="152511"/>
</workbook>
</file>

<file path=xl/calcChain.xml><?xml version="1.0" encoding="utf-8"?>
<calcChain xmlns="http://schemas.openxmlformats.org/spreadsheetml/2006/main">
  <c r="BH40" i="3" l="1"/>
  <c r="D33" i="3" l="1"/>
  <c r="D31" i="3"/>
  <c r="D30" i="3"/>
  <c r="D29" i="3"/>
  <c r="D28" i="3"/>
  <c r="D27" i="3"/>
  <c r="D25" i="3"/>
  <c r="D24" i="3"/>
  <c r="D23" i="3"/>
  <c r="D20" i="3"/>
  <c r="D19" i="3"/>
  <c r="D11" i="3"/>
  <c r="D10" i="3"/>
  <c r="D32" i="3" l="1"/>
  <c r="D18" i="3"/>
  <c r="D17" i="3"/>
  <c r="D16" i="3"/>
  <c r="D15" i="3"/>
  <c r="C26" i="3" l="1"/>
  <c r="C22" i="3"/>
  <c r="C14" i="3"/>
  <c r="C9" i="3"/>
  <c r="C38" i="3" l="1"/>
  <c r="D26" i="3" l="1"/>
  <c r="D22" i="3"/>
  <c r="D9" i="3"/>
  <c r="D14" i="3"/>
  <c r="D36" i="3" l="1"/>
  <c r="D38" i="3" s="1"/>
  <c r="BI40" i="3" l="1"/>
</calcChain>
</file>

<file path=xl/sharedStrings.xml><?xml version="1.0" encoding="utf-8"?>
<sst xmlns="http://schemas.openxmlformats.org/spreadsheetml/2006/main" count="66" uniqueCount="63">
  <si>
    <t>месяцы</t>
  </si>
  <si>
    <t>4 раз(а) в год</t>
  </si>
  <si>
    <t>постоянно
на системах водоснабжения, теплоснабжения, газоснабжения, канализации, энергоснабжения</t>
  </si>
  <si>
    <t>IV. Проведение технических осмотров и мелкий ремонт</t>
  </si>
  <si>
    <t>1 раз(а) в год</t>
  </si>
  <si>
    <t>по мере необходимости в течение (указать период устранения неисправности)</t>
  </si>
  <si>
    <t>III. Подготовка многоквартирного дома к сезонной эксплуатации</t>
  </si>
  <si>
    <t>по мере необходимости. Начало работ не позднее _____ часов после начала снегопада</t>
  </si>
  <si>
    <t>5 раз(а) в неделю</t>
  </si>
  <si>
    <t>II. Уборка земельного участка, входящего в состав общего имущества многоквартирного дома</t>
  </si>
  <si>
    <t>I. Содержание помещений общего пользования</t>
  </si>
  <si>
    <t>Периодичность</t>
  </si>
  <si>
    <t>Стоимость работ (размер платы) в руб. по многоквартирным домам</t>
  </si>
  <si>
    <t>Перечень обязательных работ, услуг</t>
  </si>
  <si>
    <t>объектом конкурса</t>
  </si>
  <si>
    <t>собственников помещений в многоквартирном доме, являющегося</t>
  </si>
  <si>
    <t>обязательных работ и услуг по содержанию и ремонту общего имущества</t>
  </si>
  <si>
    <t>ПЕРЕЧЕНЬ</t>
  </si>
  <si>
    <t>1. Сухая и влажная  уборка полов во всех помещениях общего пользования</t>
  </si>
  <si>
    <t>проверка исправности вытяжек 1 раз(а) в год. Проверка наличия тяги в дымовентиляционных каналах  2 раз(а) в год. Проверка заземления оболочки электрокабеля, замеры сопротивления 4 раз(а) в год. Регулировка систем отопления 2 раза в год. Консервация и расконсервация системы отопления 1 раз в год. Прочиска канализационных лежаков 2 раза в год.</t>
  </si>
  <si>
    <t>по мере необходимости в течение года</t>
  </si>
  <si>
    <t>2.Мытье перил, дверей, плафонов, окон, рам, подоконников, почтовых ящиков в помещениях общего пользования</t>
  </si>
  <si>
    <t>3. Уборка мусора с придомовой территории</t>
  </si>
  <si>
    <t xml:space="preserve">4. Уборка мусора на контейнерных площадках </t>
  </si>
  <si>
    <t>5. Очистка придомовой территории от снега при отсутствии снегопадов</t>
  </si>
  <si>
    <t>6. Сдвигание свежепыпавшего снега и подметание снега при снегопаде, очиска придомовой территории от наледи и льда c подсыпкой противоскользящего материала</t>
  </si>
  <si>
    <t xml:space="preserve">7. Проверка и при необходимости очистка кровли от скопления снега и наледи, сосулек
</t>
  </si>
  <si>
    <t>8. Вывоз твердых бытовых отходов (ТБО), жидких бытовых отходов</t>
  </si>
  <si>
    <t>V. Расходы по управлению МКД</t>
  </si>
  <si>
    <t xml:space="preserve">VI. ВДГО </t>
  </si>
  <si>
    <t>2 раз(а) в месяц</t>
  </si>
  <si>
    <t>2 раз(а) в год при необходимости</t>
  </si>
  <si>
    <t>постоянно</t>
  </si>
  <si>
    <t xml:space="preserve"> деревянный благоустроенный дом с ХВС, ГВС, канализацией, центральным отоплением</t>
  </si>
  <si>
    <t xml:space="preserve">9. Сезонный осмотр конструкций здания( фасадов, стен, фундаментов, кровли, преркрытий, лестниц) Составление актов осмотра.
</t>
  </si>
  <si>
    <t xml:space="preserve">10. Проверка целостности оконных и дверных заполнений в помещениях общего пользования, работоспособности фурнитуры элементов оконных и дверных заполнений, при выявлении нарушений проведение восстановительных работ, в отопительный период - незамедлительный ремонт
</t>
  </si>
  <si>
    <t xml:space="preserve">11. Проверка исправности, работоспособности, регулировка и техническое обслуживание тепловых пунктов, насосов, запорной арматуры,   систем водоснабжения, обслуживание и ремонт бойлерных, удаление воздуха из системы отопления. Контроль состояния герметичности участков трубопроводов, промывка систем водоснабжения для удаления накипно-коррозионных отложений.
</t>
  </si>
  <si>
    <t>12. Техническое обслуживание и сезонное управление оборудованием систем вентиляции,  техническое обслуживание и ремонт силовых и осветительных установок, внутридомовых электросетей, контроль состояния и восстановление исправности элементов внутренней канализации, канализационных вытяжек,  проверка автоматических регуляторов и устройств,  проверка работоспособности и обслуживание устройства водоподготовки для системы горячего водоснабжения, проверка исправности и работоспособности оборудования  водоподкачек в многоквартирных домах,  консервация и расконсервация системы отопления, промывка централизованных систем теплоснабжения для удаления накипно-коррозионных отложений. Смена отдельных участков трубопроводов по необходимости. Ремонт выключателей, замена ламп.</t>
  </si>
  <si>
    <t>13. Аварийное обслуживание</t>
  </si>
  <si>
    <t>14. Текущий ремонт</t>
  </si>
  <si>
    <t>15. Дератизация</t>
  </si>
  <si>
    <t>16. Дезинсекция</t>
  </si>
  <si>
    <t>6 раз(а) в год</t>
  </si>
  <si>
    <t xml:space="preserve">Стоимость на 1 кв. м. общей площади (руб./мес.)  (размер платы в месяц на 1 кв. м.)  </t>
  </si>
  <si>
    <t>Площадь жилых помещений, кв.м</t>
  </si>
  <si>
    <t>Общая годовая стоимость работ по многоквартирным домам, руб.</t>
  </si>
  <si>
    <t>4 раз(а) в неделю контейнера</t>
  </si>
  <si>
    <t xml:space="preserve">Стоимость на 1 кв. м. общей площади (руб./мес.)         (размер платы в месяц на 1 кв. м.)  </t>
  </si>
  <si>
    <t>Лот № 4 Октябрьский территориальный округ</t>
  </si>
  <si>
    <t xml:space="preserve">ул. Комсомольская </t>
  </si>
  <si>
    <t>52</t>
  </si>
  <si>
    <t>3 раз(а) в неделю</t>
  </si>
  <si>
    <t>Поеос травы</t>
  </si>
  <si>
    <t>1 раз(а) в 2 недели, уборка мусора с газонов 1 раз в месяц</t>
  </si>
  <si>
    <t>3 раз(а) в год</t>
  </si>
  <si>
    <t>Приложение № 4</t>
  </si>
  <si>
    <t>к договору №729р/Л4</t>
  </si>
  <si>
    <t xml:space="preserve"> от " 01" июня 2018 г.</t>
  </si>
  <si>
    <t>Управляющая организация:</t>
  </si>
  <si>
    <t xml:space="preserve">Собственник:             </t>
  </si>
  <si>
    <t>ООО «Управляющая компания «Жилсервис»</t>
  </si>
  <si>
    <t>_________________Р.С. Родичев</t>
  </si>
  <si>
    <t>М.П.    (подпись)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</si>
</sst>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0"/>
      <name val="Arial Cyr"/>
      <family val="2"/>
      <charset val="204"/>
    </font>
    <font>
      <sz val="10"/>
      <name val="Arial Cyr"/>
      <family val="2"/>
      <charset val="204"/>
    </font>
    <font>
      <sz val="10"/>
      <name val="Times New Roman"/>
      <family val="1"/>
    </font>
    <font>
      <b/>
      <sz val="10"/>
      <name val="Times New Roman"/>
      <family val="1"/>
    </font>
    <font>
      <sz val="9"/>
      <name val="Times New Roman"/>
      <family val="1"/>
    </font>
    <font>
      <b/>
      <sz val="11"/>
      <name val="Times New Roman"/>
      <family val="1"/>
    </font>
    <font>
      <sz val="12"/>
      <name val="Times New Roman"/>
      <family val="1"/>
      <charset val="204"/>
    </font>
    <font>
      <b/>
      <sz val="9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b/>
      <sz val="10"/>
      <name val="Times New Roman"/>
      <family val="1"/>
      <charset val="204"/>
    </font>
    <font>
      <sz val="10"/>
      <name val="Arial Cyr"/>
      <charset val="204"/>
    </font>
    <font>
      <sz val="8"/>
      <name val="Arial CYR"/>
      <family val="2"/>
      <charset val="204"/>
    </font>
    <font>
      <b/>
      <sz val="8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  <font>
      <sz val="10"/>
      <color theme="0"/>
      <name val="Times New Roman"/>
      <family val="1"/>
    </font>
    <font>
      <sz val="16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1" fillId="0" borderId="0"/>
  </cellStyleXfs>
  <cellXfs count="58">
    <xf numFmtId="0" fontId="0" fillId="0" borderId="0" xfId="0"/>
    <xf numFmtId="0" fontId="2" fillId="0" borderId="0" xfId="0" applyFont="1" applyAlignment="1"/>
    <xf numFmtId="0" fontId="2" fillId="0" borderId="0" xfId="0" applyFont="1" applyAlignment="1">
      <alignment horizontal="center" vertical="center"/>
    </xf>
    <xf numFmtId="4" fontId="6" fillId="2" borderId="0" xfId="0" applyNumberFormat="1" applyFont="1" applyFill="1" applyAlignment="1">
      <alignment horizontal="right"/>
    </xf>
    <xf numFmtId="4" fontId="9" fillId="2" borderId="4" xfId="0" applyNumberFormat="1" applyFont="1" applyFill="1" applyBorder="1" applyAlignment="1">
      <alignment horizontal="center" vertical="center"/>
    </xf>
    <xf numFmtId="4" fontId="9" fillId="2" borderId="3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right"/>
    </xf>
    <xf numFmtId="4" fontId="7" fillId="2" borderId="0" xfId="0" applyNumberFormat="1" applyFont="1" applyFill="1" applyBorder="1" applyAlignment="1">
      <alignment horizontal="left" vertical="center" wrapText="1"/>
    </xf>
    <xf numFmtId="4" fontId="9" fillId="2" borderId="0" xfId="0" applyNumberFormat="1" applyFont="1" applyFill="1" applyBorder="1" applyAlignment="1">
      <alignment horizontal="center" vertical="center"/>
    </xf>
    <xf numFmtId="4" fontId="14" fillId="2" borderId="0" xfId="0" applyNumberFormat="1" applyFont="1" applyFill="1" applyBorder="1" applyAlignment="1">
      <alignment horizontal="center" vertical="center"/>
    </xf>
    <xf numFmtId="0" fontId="5" fillId="2" borderId="0" xfId="0" applyFont="1" applyFill="1" applyBorder="1" applyAlignment="1"/>
    <xf numFmtId="4" fontId="8" fillId="2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5" fillId="2" borderId="0" xfId="0" applyFont="1" applyFill="1" applyBorder="1" applyAlignment="1">
      <alignment vertical="center"/>
    </xf>
    <xf numFmtId="0" fontId="10" fillId="2" borderId="0" xfId="0" applyFont="1" applyFill="1" applyAlignment="1">
      <alignment vertical="center"/>
    </xf>
    <xf numFmtId="2" fontId="12" fillId="2" borderId="5" xfId="0" applyNumberFormat="1" applyFont="1" applyFill="1" applyBorder="1" applyAlignment="1">
      <alignment horizontal="center" vertical="center" wrapText="1"/>
    </xf>
    <xf numFmtId="4" fontId="9" fillId="2" borderId="1" xfId="0" applyNumberFormat="1" applyFont="1" applyFill="1" applyBorder="1" applyAlignment="1">
      <alignment horizontal="center" vertical="center"/>
    </xf>
    <xf numFmtId="4" fontId="14" fillId="0" borderId="1" xfId="0" applyNumberFormat="1" applyFont="1" applyFill="1" applyBorder="1" applyAlignment="1">
      <alignment horizontal="center" vertical="center"/>
    </xf>
    <xf numFmtId="4" fontId="13" fillId="2" borderId="1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4" fontId="2" fillId="2" borderId="0" xfId="0" applyNumberFormat="1" applyFont="1" applyFill="1" applyAlignment="1">
      <alignment horizontal="right" vertical="center"/>
    </xf>
    <xf numFmtId="0" fontId="2" fillId="2" borderId="0" xfId="0" applyFont="1" applyFill="1" applyAlignment="1">
      <alignment vertical="center"/>
    </xf>
    <xf numFmtId="49" fontId="12" fillId="2" borderId="7" xfId="0" applyNumberFormat="1" applyFont="1" applyFill="1" applyBorder="1" applyAlignment="1">
      <alignment horizontal="left" vertical="center" wrapText="1"/>
    </xf>
    <xf numFmtId="4" fontId="16" fillId="2" borderId="1" xfId="0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vertical="center"/>
    </xf>
    <xf numFmtId="4" fontId="15" fillId="0" borderId="1" xfId="0" applyNumberFormat="1" applyFont="1" applyFill="1" applyBorder="1" applyAlignment="1">
      <alignment horizontal="center" vertical="center"/>
    </xf>
    <xf numFmtId="4" fontId="7" fillId="3" borderId="2" xfId="0" applyNumberFormat="1" applyFont="1" applyFill="1" applyBorder="1" applyAlignment="1">
      <alignment horizontal="center" vertical="center"/>
    </xf>
    <xf numFmtId="4" fontId="4" fillId="3" borderId="1" xfId="0" applyNumberFormat="1" applyFont="1" applyFill="1" applyBorder="1" applyAlignment="1">
      <alignment horizontal="center" vertical="center"/>
    </xf>
    <xf numFmtId="4" fontId="7" fillId="3" borderId="1" xfId="0" applyNumberFormat="1" applyFont="1" applyFill="1" applyBorder="1" applyAlignment="1">
      <alignment horizontal="center" vertical="center"/>
    </xf>
    <xf numFmtId="4" fontId="4" fillId="3" borderId="1" xfId="0" applyNumberFormat="1" applyFont="1" applyFill="1" applyBorder="1" applyAlignment="1">
      <alignment horizontal="left" vertical="center" wrapText="1"/>
    </xf>
    <xf numFmtId="4" fontId="7" fillId="3" borderId="2" xfId="0" applyNumberFormat="1" applyFont="1" applyFill="1" applyBorder="1" applyAlignment="1">
      <alignment horizontal="center" vertical="center" wrapText="1"/>
    </xf>
    <xf numFmtId="4" fontId="4" fillId="3" borderId="1" xfId="0" applyNumberFormat="1" applyFont="1" applyFill="1" applyBorder="1" applyAlignment="1">
      <alignment horizontal="left" vertical="center"/>
    </xf>
    <xf numFmtId="4" fontId="4" fillId="3" borderId="2" xfId="0" applyNumberFormat="1" applyFont="1" applyFill="1" applyBorder="1" applyAlignment="1">
      <alignment horizontal="left" vertical="center" wrapText="1"/>
    </xf>
    <xf numFmtId="4" fontId="4" fillId="3" borderId="1" xfId="0" applyNumberFormat="1" applyFont="1" applyFill="1" applyBorder="1" applyAlignment="1">
      <alignment horizontal="center" vertical="center" wrapText="1"/>
    </xf>
    <xf numFmtId="4" fontId="14" fillId="3" borderId="1" xfId="0" applyNumberFormat="1" applyFont="1" applyFill="1" applyBorder="1" applyAlignment="1">
      <alignment horizontal="center" vertical="center"/>
    </xf>
    <xf numFmtId="4" fontId="14" fillId="3" borderId="1" xfId="0" applyNumberFormat="1" applyFont="1" applyFill="1" applyBorder="1" applyAlignment="1">
      <alignment horizontal="left" vertical="center"/>
    </xf>
    <xf numFmtId="4" fontId="7" fillId="3" borderId="2" xfId="0" applyNumberFormat="1" applyFont="1" applyFill="1" applyBorder="1" applyAlignment="1">
      <alignment horizontal="left" vertical="center" wrapText="1"/>
    </xf>
    <xf numFmtId="4" fontId="7" fillId="3" borderId="1" xfId="0" applyNumberFormat="1" applyFont="1" applyFill="1" applyBorder="1" applyAlignment="1">
      <alignment horizontal="left" vertical="center" wrapText="1"/>
    </xf>
    <xf numFmtId="4" fontId="7" fillId="3" borderId="1" xfId="0" applyNumberFormat="1" applyFont="1" applyFill="1" applyBorder="1" applyAlignment="1">
      <alignment horizontal="left" vertical="center"/>
    </xf>
    <xf numFmtId="4" fontId="7" fillId="3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Fill="1" applyAlignment="1">
      <alignment horizontal="center" wrapText="1"/>
    </xf>
    <xf numFmtId="4" fontId="9" fillId="2" borderId="3" xfId="0" applyNumberFormat="1" applyFont="1" applyFill="1" applyBorder="1" applyAlignment="1">
      <alignment horizontal="center" vertical="center" wrapText="1"/>
    </xf>
    <xf numFmtId="4" fontId="10" fillId="2" borderId="6" xfId="0" applyNumberFormat="1" applyFont="1" applyFill="1" applyBorder="1" applyAlignment="1">
      <alignment horizontal="center" vertical="center"/>
    </xf>
    <xf numFmtId="4" fontId="14" fillId="3" borderId="2" xfId="0" applyNumberFormat="1" applyFont="1" applyFill="1" applyBorder="1" applyAlignment="1">
      <alignment horizontal="left" vertical="center"/>
    </xf>
    <xf numFmtId="4" fontId="13" fillId="2" borderId="4" xfId="0" applyNumberFormat="1" applyFont="1" applyFill="1" applyBorder="1" applyAlignment="1">
      <alignment horizontal="center" vertical="center"/>
    </xf>
    <xf numFmtId="4" fontId="7" fillId="3" borderId="6" xfId="0" applyNumberFormat="1" applyFont="1" applyFill="1" applyBorder="1" applyAlignment="1">
      <alignment horizontal="center" vertical="center" wrapText="1"/>
    </xf>
    <xf numFmtId="0" fontId="17" fillId="0" borderId="0" xfId="0" applyFont="1" applyAlignment="1">
      <alignment vertical="center"/>
    </xf>
    <xf numFmtId="4" fontId="17" fillId="0" borderId="0" xfId="0" applyNumberFormat="1" applyFont="1" applyAlignment="1">
      <alignment vertical="center" wrapText="1"/>
    </xf>
    <xf numFmtId="4" fontId="4" fillId="3" borderId="0" xfId="0" applyNumberFormat="1" applyFont="1" applyFill="1" applyBorder="1" applyAlignment="1">
      <alignment horizontal="center" vertical="center" wrapText="1"/>
    </xf>
    <xf numFmtId="4" fontId="4" fillId="3" borderId="0" xfId="0" applyNumberFormat="1" applyFont="1" applyFill="1" applyBorder="1" applyAlignment="1">
      <alignment horizontal="center" vertical="center"/>
    </xf>
    <xf numFmtId="2" fontId="3" fillId="3" borderId="6" xfId="0" applyNumberFormat="1" applyFont="1" applyFill="1" applyBorder="1" applyAlignment="1">
      <alignment horizontal="center" vertical="center"/>
    </xf>
    <xf numFmtId="4" fontId="7" fillId="2" borderId="6" xfId="0" applyNumberFormat="1" applyFont="1" applyFill="1" applyBorder="1" applyAlignment="1">
      <alignment horizontal="center" vertical="center" wrapText="1"/>
    </xf>
    <xf numFmtId="4" fontId="7" fillId="3" borderId="6" xfId="0" applyNumberFormat="1" applyFont="1" applyFill="1" applyBorder="1" applyAlignment="1">
      <alignment horizontal="center" vertical="center" wrapText="1"/>
    </xf>
    <xf numFmtId="0" fontId="0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18" fillId="0" borderId="0" xfId="0" applyFont="1" applyAlignment="1">
      <alignment vertical="center"/>
    </xf>
    <xf numFmtId="4" fontId="18" fillId="2" borderId="0" xfId="0" applyNumberFormat="1" applyFont="1" applyFill="1" applyAlignment="1">
      <alignment horizontal="right" vertical="center"/>
    </xf>
  </cellXfs>
  <cellStyles count="3">
    <cellStyle name="Excel Built-in Normal" xfId="1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46"/>
  <sheetViews>
    <sheetView tabSelected="1" view="pageBreakPreview" topLeftCell="A31" zoomScale="86" zoomScaleNormal="100" zoomScaleSheetLayoutView="86" workbookViewId="0">
      <selection activeCell="H46" sqref="H46"/>
    </sheetView>
  </sheetViews>
  <sheetFormatPr defaultRowHeight="12.75" x14ac:dyDescent="0.2"/>
  <cols>
    <col min="1" max="1" width="70.140625" style="21" customWidth="1"/>
    <col min="2" max="2" width="34.7109375" style="14" customWidth="1"/>
    <col min="3" max="3" width="27.140625" style="14" customWidth="1"/>
    <col min="4" max="4" width="9.28515625" style="20" customWidth="1"/>
    <col min="5" max="5" width="27.140625" style="14" customWidth="1"/>
    <col min="6" max="6" width="10.5703125" style="20" customWidth="1"/>
    <col min="7" max="7" width="34.7109375" style="14" customWidth="1"/>
    <col min="8" max="8" width="27.140625" style="14" customWidth="1"/>
    <col min="9" max="9" width="10.28515625" style="20" customWidth="1"/>
    <col min="10" max="10" width="34.7109375" style="14" customWidth="1"/>
    <col min="11" max="11" width="27.140625" style="14" customWidth="1"/>
    <col min="12" max="12" width="9.28515625" style="20" customWidth="1"/>
    <col min="13" max="13" width="34.7109375" style="14" customWidth="1"/>
    <col min="14" max="14" width="27.140625" style="14" customWidth="1"/>
    <col min="15" max="15" width="9.28515625" style="20" customWidth="1"/>
    <col min="16" max="16" width="34.7109375" style="14" customWidth="1"/>
    <col min="17" max="17" width="27.140625" style="14" customWidth="1"/>
    <col min="18" max="18" width="9.28515625" style="20" customWidth="1"/>
    <col min="19" max="19" width="82.85546875" customWidth="1"/>
    <col min="20" max="21" width="34.28515625" customWidth="1"/>
    <col min="24" max="25" width="34.28515625" customWidth="1"/>
    <col min="27" max="28" width="34.28515625" customWidth="1"/>
    <col min="30" max="31" width="34.28515625" customWidth="1"/>
    <col min="33" max="33" width="72.85546875" customWidth="1"/>
    <col min="34" max="35" width="34.28515625" customWidth="1"/>
    <col min="41" max="42" width="34.28515625" customWidth="1"/>
    <col min="44" max="45" width="34.28515625" customWidth="1"/>
    <col min="47" max="48" width="34.28515625" customWidth="1"/>
    <col min="50" max="50" width="72.85546875" customWidth="1"/>
    <col min="51" max="52" width="34.28515625" customWidth="1"/>
    <col min="55" max="56" width="34.28515625" customWidth="1"/>
    <col min="58" max="58" width="71.7109375" customWidth="1"/>
    <col min="59" max="59" width="40.7109375" customWidth="1"/>
    <col min="60" max="60" width="26.5703125" customWidth="1"/>
    <col min="61" max="61" width="37.140625" customWidth="1"/>
    <col min="62" max="62" width="11.5703125" bestFit="1" customWidth="1"/>
    <col min="63" max="63" width="12.85546875" customWidth="1"/>
    <col min="64" max="64" width="12.5703125" customWidth="1"/>
  </cols>
  <sheetData>
    <row r="1" spans="1:18" s="1" customFormat="1" ht="16.5" customHeight="1" x14ac:dyDescent="0.25">
      <c r="A1" s="13" t="s">
        <v>17</v>
      </c>
      <c r="B1" s="13"/>
      <c r="C1" s="10"/>
      <c r="D1" s="54" t="s">
        <v>55</v>
      </c>
      <c r="E1" s="10"/>
      <c r="F1" s="6"/>
      <c r="G1" s="10"/>
      <c r="H1" s="6"/>
      <c r="I1" s="6"/>
      <c r="J1" s="10"/>
      <c r="K1" s="6"/>
      <c r="L1" s="6"/>
      <c r="M1" s="10"/>
      <c r="N1" s="6"/>
      <c r="O1" s="6"/>
      <c r="P1" s="10"/>
      <c r="Q1" s="6"/>
      <c r="R1" s="6"/>
    </row>
    <row r="2" spans="1:18" s="1" customFormat="1" ht="16.5" customHeight="1" x14ac:dyDescent="0.25">
      <c r="A2" s="13" t="s">
        <v>16</v>
      </c>
      <c r="B2" s="13"/>
      <c r="C2" s="10"/>
      <c r="D2" s="55" t="s">
        <v>56</v>
      </c>
      <c r="E2" s="10"/>
      <c r="F2" s="3"/>
      <c r="G2" s="10"/>
      <c r="H2" s="3"/>
      <c r="I2" s="3"/>
      <c r="J2" s="10"/>
      <c r="K2" s="3"/>
      <c r="L2" s="3"/>
      <c r="M2" s="10"/>
      <c r="N2" s="3"/>
      <c r="O2" s="3"/>
      <c r="P2" s="10"/>
      <c r="Q2" s="3"/>
      <c r="R2" s="3"/>
    </row>
    <row r="3" spans="1:18" s="1" customFormat="1" ht="16.5" customHeight="1" x14ac:dyDescent="0.25">
      <c r="A3" s="13" t="s">
        <v>15</v>
      </c>
      <c r="B3" s="13"/>
      <c r="C3" s="10"/>
      <c r="D3" s="55" t="s">
        <v>57</v>
      </c>
      <c r="E3" s="10"/>
      <c r="F3" s="3"/>
      <c r="G3" s="10"/>
      <c r="H3" s="3"/>
      <c r="I3" s="3"/>
      <c r="J3" s="10"/>
      <c r="K3" s="3"/>
      <c r="L3" s="3"/>
      <c r="M3" s="10"/>
      <c r="N3" s="3"/>
      <c r="O3" s="3"/>
      <c r="P3" s="10"/>
      <c r="Q3" s="3"/>
      <c r="R3" s="3"/>
    </row>
    <row r="4" spans="1:18" s="1" customFormat="1" ht="16.5" customHeight="1" x14ac:dyDescent="0.2">
      <c r="A4" s="13" t="s">
        <v>14</v>
      </c>
      <c r="B4" s="13"/>
      <c r="C4" s="13"/>
      <c r="D4" s="20"/>
      <c r="E4" s="13"/>
      <c r="F4" s="20"/>
      <c r="G4" s="13"/>
      <c r="H4" s="13"/>
      <c r="I4" s="20"/>
      <c r="J4" s="13"/>
      <c r="K4" s="13"/>
      <c r="L4" s="20"/>
      <c r="M4" s="13"/>
      <c r="N4" s="13"/>
      <c r="O4" s="20"/>
      <c r="P4" s="13"/>
      <c r="Q4" s="13"/>
      <c r="R4" s="20"/>
    </row>
    <row r="5" spans="1:18" s="1" customFormat="1" x14ac:dyDescent="0.2">
      <c r="A5" s="24" t="s">
        <v>48</v>
      </c>
      <c r="B5" s="14"/>
      <c r="C5" s="14"/>
      <c r="D5" s="20"/>
      <c r="E5" s="14"/>
      <c r="F5" s="20"/>
      <c r="G5" s="14"/>
      <c r="H5" s="14"/>
      <c r="I5" s="20"/>
      <c r="J5" s="14"/>
      <c r="K5" s="14"/>
      <c r="L5" s="20"/>
      <c r="M5" s="14"/>
      <c r="N5" s="14"/>
      <c r="O5" s="20"/>
      <c r="P5" s="14"/>
      <c r="Q5" s="14"/>
      <c r="R5" s="20"/>
    </row>
    <row r="6" spans="1:18" s="40" customFormat="1" ht="43.5" customHeight="1" x14ac:dyDescent="0.2">
      <c r="A6" s="53" t="s">
        <v>13</v>
      </c>
      <c r="B6" s="53" t="s">
        <v>11</v>
      </c>
      <c r="C6" s="46" t="s">
        <v>12</v>
      </c>
      <c r="D6" s="52" t="s">
        <v>49</v>
      </c>
    </row>
    <row r="7" spans="1:18" s="41" customFormat="1" ht="71.25" customHeight="1" x14ac:dyDescent="0.2">
      <c r="A7" s="53"/>
      <c r="B7" s="53"/>
      <c r="C7" s="53" t="s">
        <v>33</v>
      </c>
      <c r="D7" s="52"/>
    </row>
    <row r="8" spans="1:18" s="41" customFormat="1" ht="22.5" customHeight="1" x14ac:dyDescent="0.2">
      <c r="A8" s="53"/>
      <c r="B8" s="53"/>
      <c r="C8" s="53"/>
      <c r="D8" s="22" t="s">
        <v>50</v>
      </c>
    </row>
    <row r="9" spans="1:18" s="40" customFormat="1" ht="12.75" customHeight="1" x14ac:dyDescent="0.2">
      <c r="A9" s="30" t="s">
        <v>10</v>
      </c>
      <c r="B9" s="33"/>
      <c r="C9" s="39">
        <f>SUM(C10:C13)</f>
        <v>1.2889999999999999</v>
      </c>
      <c r="D9" s="42">
        <f t="shared" ref="D9" si="0">SUM(D10:D13)</f>
        <v>8065.0151999999998</v>
      </c>
    </row>
    <row r="10" spans="1:18" s="1" customFormat="1" ht="12.75" customHeight="1" x14ac:dyDescent="0.2">
      <c r="A10" s="29" t="s">
        <v>18</v>
      </c>
      <c r="B10" s="27" t="s">
        <v>30</v>
      </c>
      <c r="C10" s="27">
        <v>1.089</v>
      </c>
      <c r="D10" s="11">
        <f>C10*D37*12</f>
        <v>6813.6551999999992</v>
      </c>
    </row>
    <row r="11" spans="1:18" s="1" customFormat="1" ht="28.5" customHeight="1" x14ac:dyDescent="0.2">
      <c r="A11" s="29" t="s">
        <v>21</v>
      </c>
      <c r="B11" s="27" t="s">
        <v>31</v>
      </c>
      <c r="C11" s="27">
        <v>0.2</v>
      </c>
      <c r="D11" s="11">
        <f>C11*D37*12</f>
        <v>1251.3600000000001</v>
      </c>
    </row>
    <row r="12" spans="1:18" s="12" customFormat="1" ht="27" customHeight="1" x14ac:dyDescent="0.2">
      <c r="A12" s="29"/>
      <c r="B12" s="27"/>
      <c r="C12" s="27"/>
      <c r="D12" s="11"/>
    </row>
    <row r="13" spans="1:18" s="12" customFormat="1" ht="36.75" customHeight="1" x14ac:dyDescent="0.2">
      <c r="A13" s="29"/>
      <c r="B13" s="27"/>
      <c r="C13" s="27"/>
      <c r="D13" s="11"/>
    </row>
    <row r="14" spans="1:18" s="12" customFormat="1" ht="37.5" customHeight="1" x14ac:dyDescent="0.2">
      <c r="A14" s="30" t="s">
        <v>9</v>
      </c>
      <c r="B14" s="27"/>
      <c r="C14" s="28">
        <f>SUM(C15:C21)</f>
        <v>6.0100000000000007</v>
      </c>
      <c r="D14" s="16">
        <f t="shared" ref="D14" si="1">SUM(D15:D21)</f>
        <v>37603.368000000002</v>
      </c>
    </row>
    <row r="15" spans="1:18" s="12" customFormat="1" ht="24" x14ac:dyDescent="0.2">
      <c r="A15" s="31" t="s">
        <v>22</v>
      </c>
      <c r="B15" s="49" t="s">
        <v>53</v>
      </c>
      <c r="C15" s="27">
        <v>0.53</v>
      </c>
      <c r="D15" s="11">
        <f>C15*12*D37</f>
        <v>3316.1039999999998</v>
      </c>
    </row>
    <row r="16" spans="1:18" s="12" customFormat="1" x14ac:dyDescent="0.2">
      <c r="A16" s="31" t="s">
        <v>23</v>
      </c>
      <c r="B16" s="50" t="s">
        <v>8</v>
      </c>
      <c r="C16" s="27">
        <v>0.54</v>
      </c>
      <c r="D16" s="11">
        <f>C16*12*D37</f>
        <v>3378.672</v>
      </c>
    </row>
    <row r="17" spans="1:4" s="12" customFormat="1" x14ac:dyDescent="0.2">
      <c r="A17" s="31" t="s">
        <v>24</v>
      </c>
      <c r="B17" s="50" t="s">
        <v>51</v>
      </c>
      <c r="C17" s="27">
        <v>1.1299999999999999</v>
      </c>
      <c r="D17" s="11">
        <f>C17*12*D37</f>
        <v>7070.1839999999993</v>
      </c>
    </row>
    <row r="18" spans="1:4" s="12" customFormat="1" ht="57.75" customHeight="1" x14ac:dyDescent="0.2">
      <c r="A18" s="32" t="s">
        <v>25</v>
      </c>
      <c r="B18" s="49" t="s">
        <v>7</v>
      </c>
      <c r="C18" s="27">
        <v>0.99</v>
      </c>
      <c r="D18" s="11">
        <f>C18*12*D37</f>
        <v>6194.2319999999991</v>
      </c>
    </row>
    <row r="19" spans="1:4" s="12" customFormat="1" ht="38.25" customHeight="1" x14ac:dyDescent="0.2">
      <c r="A19" s="29" t="s">
        <v>26</v>
      </c>
      <c r="B19" s="50" t="s">
        <v>54</v>
      </c>
      <c r="C19" s="27">
        <v>0.08</v>
      </c>
      <c r="D19" s="11">
        <f>C19*12*D37</f>
        <v>500.54399999999998</v>
      </c>
    </row>
    <row r="20" spans="1:4" s="12" customFormat="1" ht="39" customHeight="1" x14ac:dyDescent="0.2">
      <c r="A20" s="31" t="s">
        <v>27</v>
      </c>
      <c r="B20" s="49" t="s">
        <v>46</v>
      </c>
      <c r="C20" s="27">
        <v>2.74</v>
      </c>
      <c r="D20" s="11">
        <f>C20*12*D37</f>
        <v>17143.632000000001</v>
      </c>
    </row>
    <row r="21" spans="1:4" s="12" customFormat="1" ht="27.75" customHeight="1" x14ac:dyDescent="0.2">
      <c r="A21" s="31" t="s">
        <v>52</v>
      </c>
      <c r="B21" s="50" t="s">
        <v>54</v>
      </c>
      <c r="C21" s="27"/>
      <c r="D21" s="11"/>
    </row>
    <row r="22" spans="1:4" s="12" customFormat="1" ht="12.75" customHeight="1" x14ac:dyDescent="0.2">
      <c r="A22" s="30" t="s">
        <v>6</v>
      </c>
      <c r="B22" s="27"/>
      <c r="C22" s="34">
        <f>SUM(C23:C25)</f>
        <v>2.69</v>
      </c>
      <c r="D22" s="17">
        <f t="shared" ref="D22" si="2">SUM(D23:D25)</f>
        <v>16830.792000000001</v>
      </c>
    </row>
    <row r="23" spans="1:4" s="12" customFormat="1" ht="39.75" customHeight="1" x14ac:dyDescent="0.2">
      <c r="A23" s="29" t="s">
        <v>34</v>
      </c>
      <c r="B23" s="27" t="s">
        <v>1</v>
      </c>
      <c r="C23" s="27">
        <v>1.24</v>
      </c>
      <c r="D23" s="11">
        <f>C23*D37*12</f>
        <v>7758.4319999999989</v>
      </c>
    </row>
    <row r="24" spans="1:4" s="12" customFormat="1" ht="59.25" customHeight="1" x14ac:dyDescent="0.2">
      <c r="A24" s="29" t="s">
        <v>35</v>
      </c>
      <c r="B24" s="33" t="s">
        <v>5</v>
      </c>
      <c r="C24" s="27">
        <v>0.18</v>
      </c>
      <c r="D24" s="11">
        <f>C24*D37*12</f>
        <v>1126.2239999999999</v>
      </c>
    </row>
    <row r="25" spans="1:4" s="12" customFormat="1" ht="73.5" customHeight="1" x14ac:dyDescent="0.2">
      <c r="A25" s="29" t="s">
        <v>36</v>
      </c>
      <c r="B25" s="27" t="s">
        <v>4</v>
      </c>
      <c r="C25" s="27">
        <v>1.27</v>
      </c>
      <c r="D25" s="23">
        <f>C25*D37*12</f>
        <v>7946.1360000000004</v>
      </c>
    </row>
    <row r="26" spans="1:4" s="12" customFormat="1" ht="36" customHeight="1" x14ac:dyDescent="0.2">
      <c r="A26" s="26" t="s">
        <v>3</v>
      </c>
      <c r="B26" s="27"/>
      <c r="C26" s="34">
        <f>SUM(C27:C31)</f>
        <v>11.929999999999998</v>
      </c>
      <c r="D26" s="17">
        <f t="shared" ref="D26" si="3">SUM(D27:D31)</f>
        <v>74643.623999999996</v>
      </c>
    </row>
    <row r="27" spans="1:4" s="12" customFormat="1" ht="129.75" customHeight="1" x14ac:dyDescent="0.2">
      <c r="A27" s="29" t="s">
        <v>37</v>
      </c>
      <c r="B27" s="33" t="s">
        <v>19</v>
      </c>
      <c r="C27" s="27">
        <v>7.1</v>
      </c>
      <c r="D27" s="11">
        <f>C27*12*D37</f>
        <v>44423.279999999992</v>
      </c>
    </row>
    <row r="28" spans="1:4" s="12" customFormat="1" ht="51" customHeight="1" x14ac:dyDescent="0.2">
      <c r="A28" s="31" t="s">
        <v>38</v>
      </c>
      <c r="B28" s="33" t="s">
        <v>2</v>
      </c>
      <c r="C28" s="27">
        <v>1.51</v>
      </c>
      <c r="D28" s="11">
        <f>C28*12*D37</f>
        <v>9447.768</v>
      </c>
    </row>
    <row r="29" spans="1:4" s="12" customFormat="1" ht="24.75" customHeight="1" x14ac:dyDescent="0.2">
      <c r="A29" s="31" t="s">
        <v>39</v>
      </c>
      <c r="B29" s="33" t="s">
        <v>20</v>
      </c>
      <c r="C29" s="27">
        <v>2.59</v>
      </c>
      <c r="D29" s="25">
        <f>C29*12*D37</f>
        <v>16205.111999999999</v>
      </c>
    </row>
    <row r="30" spans="1:4" s="12" customFormat="1" ht="76.5" customHeight="1" x14ac:dyDescent="0.2">
      <c r="A30" s="31" t="s">
        <v>40</v>
      </c>
      <c r="B30" s="27" t="s">
        <v>1</v>
      </c>
      <c r="C30" s="27">
        <v>0.37</v>
      </c>
      <c r="D30" s="11">
        <f>C30*12*D37</f>
        <v>2315.0159999999996</v>
      </c>
    </row>
    <row r="31" spans="1:4" s="12" customFormat="1" ht="26.25" customHeight="1" x14ac:dyDescent="0.2">
      <c r="A31" s="31" t="s">
        <v>41</v>
      </c>
      <c r="B31" s="27" t="s">
        <v>42</v>
      </c>
      <c r="C31" s="27">
        <v>0.36</v>
      </c>
      <c r="D31" s="11">
        <f>C31*12*D37</f>
        <v>2252.4479999999999</v>
      </c>
    </row>
    <row r="32" spans="1:4" s="12" customFormat="1" ht="78.75" customHeight="1" x14ac:dyDescent="0.2">
      <c r="A32" s="35" t="s">
        <v>28</v>
      </c>
      <c r="B32" s="27" t="s">
        <v>32</v>
      </c>
      <c r="C32" s="34">
        <v>3.5</v>
      </c>
      <c r="D32" s="18">
        <f>C32*12*D37</f>
        <v>21898.799999999999</v>
      </c>
    </row>
    <row r="33" spans="1:64" s="12" customFormat="1" ht="33" customHeight="1" x14ac:dyDescent="0.2">
      <c r="A33" s="35" t="s">
        <v>29</v>
      </c>
      <c r="B33" s="27" t="s">
        <v>32</v>
      </c>
      <c r="C33" s="34">
        <v>0.72</v>
      </c>
      <c r="D33" s="18">
        <f>C33*12*D37</f>
        <v>4504.8959999999997</v>
      </c>
    </row>
    <row r="34" spans="1:64" s="19" customFormat="1" ht="38.25" customHeight="1" x14ac:dyDescent="0.2">
      <c r="A34" s="44"/>
      <c r="B34" s="27"/>
      <c r="C34" s="34"/>
      <c r="D34" s="45"/>
    </row>
    <row r="35" spans="1:64" s="2" customFormat="1" ht="24.75" customHeight="1" x14ac:dyDescent="0.2">
      <c r="A35" s="44"/>
      <c r="B35" s="27"/>
      <c r="C35" s="34"/>
      <c r="D35" s="45"/>
    </row>
    <row r="36" spans="1:64" s="2" customFormat="1" ht="25.5" customHeight="1" x14ac:dyDescent="0.2">
      <c r="A36" s="36" t="s">
        <v>45</v>
      </c>
      <c r="B36" s="37"/>
      <c r="C36" s="38"/>
      <c r="D36" s="4">
        <f t="shared" ref="D36" si="4">D33+D32+D26+D22+D14+D9</f>
        <v>163546.49519999998</v>
      </c>
    </row>
    <row r="37" spans="1:64" s="2" customFormat="1" ht="15.75" customHeight="1" x14ac:dyDescent="0.2">
      <c r="A37" s="36" t="s">
        <v>44</v>
      </c>
      <c r="B37" s="37"/>
      <c r="C37" s="28"/>
      <c r="D37" s="15">
        <v>521.4</v>
      </c>
    </row>
    <row r="38" spans="1:64" s="2" customFormat="1" ht="25.5" customHeight="1" x14ac:dyDescent="0.2">
      <c r="A38" s="36" t="s">
        <v>43</v>
      </c>
      <c r="B38" s="39"/>
      <c r="C38" s="28">
        <f>C14+C22+C26+C32+C33+C9</f>
        <v>26.138999999999999</v>
      </c>
      <c r="D38" s="5">
        <f t="shared" ref="D38" si="5">D36 /12/D37</f>
        <v>26.138999999999996</v>
      </c>
    </row>
    <row r="39" spans="1:64" s="12" customFormat="1" ht="12.75" customHeight="1" x14ac:dyDescent="0.2">
      <c r="A39" s="7"/>
      <c r="B39" s="9"/>
      <c r="C39" s="9"/>
      <c r="D39" s="8"/>
    </row>
    <row r="40" spans="1:64" s="12" customFormat="1" ht="43.5" customHeight="1" x14ac:dyDescent="0.2">
      <c r="A40" s="7"/>
      <c r="B40" s="9"/>
      <c r="C40" s="56" t="s">
        <v>58</v>
      </c>
      <c r="D40" s="57"/>
      <c r="F40" s="56" t="s">
        <v>59</v>
      </c>
      <c r="G40" s="56"/>
      <c r="H40" s="2"/>
      <c r="I40" s="8"/>
      <c r="J40" s="9"/>
      <c r="K40" s="9"/>
      <c r="L40" s="8"/>
      <c r="M40" s="9"/>
      <c r="N40" s="9"/>
      <c r="O40" s="8"/>
      <c r="P40" s="9"/>
      <c r="Q40" s="9"/>
      <c r="R40" s="8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36" t="s">
        <v>47</v>
      </c>
      <c r="BG40" s="28"/>
      <c r="BH40" s="51" t="e">
        <f>#REF!+#REF!+#REF!+#REF!+#REF!+#REF!+#REF!+#REF!+#REF!+#REF!</f>
        <v>#REF!</v>
      </c>
      <c r="BI40" s="43" t="e">
        <f>#REF!/#REF!/12</f>
        <v>#REF!</v>
      </c>
      <c r="BJ40" s="48"/>
      <c r="BK40" s="47"/>
      <c r="BL40" s="47"/>
    </row>
    <row r="41" spans="1:64" s="12" customFormat="1" ht="20.25" x14ac:dyDescent="0.2">
      <c r="A41" s="21"/>
      <c r="B41" s="14"/>
      <c r="C41" s="56" t="s">
        <v>60</v>
      </c>
      <c r="D41" s="57"/>
      <c r="F41" s="56"/>
      <c r="G41" s="56"/>
      <c r="I41" s="20"/>
      <c r="J41" s="14"/>
      <c r="K41" s="14"/>
      <c r="L41" s="20"/>
      <c r="M41" s="14"/>
      <c r="N41" s="14"/>
      <c r="O41" s="20"/>
      <c r="P41" s="14"/>
      <c r="Q41" s="14"/>
      <c r="R41" s="20"/>
      <c r="BF41" s="48"/>
      <c r="BG41" s="48"/>
      <c r="BH41" s="48"/>
      <c r="BI41" s="48"/>
      <c r="BJ41" s="48"/>
      <c r="BK41" s="47"/>
      <c r="BL41" s="47"/>
    </row>
    <row r="42" spans="1:64" s="12" customFormat="1" ht="20.25" x14ac:dyDescent="0.2">
      <c r="A42" s="21"/>
      <c r="B42" s="14"/>
      <c r="C42" s="56"/>
      <c r="D42" s="57"/>
      <c r="F42" s="56"/>
      <c r="G42" s="56"/>
      <c r="I42" s="20"/>
      <c r="J42" s="14"/>
      <c r="K42" s="14"/>
      <c r="L42" s="20"/>
      <c r="M42" s="14"/>
      <c r="N42" s="14"/>
      <c r="O42" s="20"/>
      <c r="P42" s="14"/>
      <c r="Q42" s="14"/>
      <c r="R42" s="20"/>
      <c r="BF42" s="48"/>
      <c r="BG42" s="48"/>
      <c r="BH42" s="48"/>
      <c r="BI42" s="48"/>
      <c r="BJ42" s="48"/>
      <c r="BK42" s="47"/>
      <c r="BL42" s="47"/>
    </row>
    <row r="43" spans="1:64" s="1" customFormat="1" ht="20.25" x14ac:dyDescent="0.2">
      <c r="A43" s="21"/>
      <c r="B43" s="14"/>
      <c r="C43" s="56" t="s">
        <v>61</v>
      </c>
      <c r="D43" s="57"/>
      <c r="F43" s="56"/>
      <c r="G43" s="56"/>
      <c r="H43" s="12"/>
      <c r="I43" s="20"/>
      <c r="J43" s="14"/>
      <c r="K43" s="14"/>
      <c r="L43" s="20"/>
      <c r="M43" s="14"/>
      <c r="N43" s="14"/>
      <c r="O43" s="20"/>
      <c r="P43" s="14"/>
      <c r="Q43" s="14"/>
      <c r="R43" s="20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12"/>
      <c r="AL43" s="12"/>
      <c r="AM43" s="12"/>
      <c r="AN43" s="12"/>
      <c r="AO43" s="12"/>
      <c r="AP43" s="12"/>
      <c r="AQ43" s="12"/>
      <c r="AR43" s="12"/>
      <c r="AS43" s="12"/>
      <c r="AT43" s="12"/>
      <c r="AU43" s="12"/>
      <c r="AV43" s="12"/>
      <c r="AW43" s="12"/>
      <c r="AX43" s="12"/>
      <c r="AY43" s="12"/>
      <c r="AZ43" s="12"/>
      <c r="BA43" s="12"/>
      <c r="BB43" s="12"/>
      <c r="BC43" s="12"/>
      <c r="BD43" s="12"/>
      <c r="BE43" s="12"/>
    </row>
    <row r="44" spans="1:64" s="1" customFormat="1" ht="20.25" x14ac:dyDescent="0.2">
      <c r="A44" s="21"/>
      <c r="B44" s="14"/>
      <c r="C44" s="56" t="s">
        <v>62</v>
      </c>
      <c r="D44" s="57"/>
      <c r="F44" s="56"/>
      <c r="G44" s="56"/>
      <c r="H44" s="12"/>
      <c r="I44" s="20"/>
      <c r="J44" s="14"/>
      <c r="K44" s="14"/>
      <c r="L44" s="20"/>
      <c r="M44" s="14"/>
      <c r="N44" s="14"/>
      <c r="O44" s="20"/>
      <c r="P44" s="14"/>
      <c r="Q44" s="14"/>
      <c r="R44" s="20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2"/>
      <c r="AL44" s="12"/>
      <c r="AM44" s="12"/>
      <c r="AN44" s="12"/>
      <c r="AO44" s="12"/>
      <c r="AP44" s="12"/>
      <c r="AQ44" s="12"/>
      <c r="AR44" s="12"/>
      <c r="AS44" s="12"/>
      <c r="AT44" s="12"/>
      <c r="AU44" s="12"/>
      <c r="AV44" s="12"/>
      <c r="AW44" s="12"/>
      <c r="AX44" s="12"/>
      <c r="AY44" s="12"/>
      <c r="AZ44" s="12"/>
      <c r="BA44" s="12"/>
      <c r="BB44" s="12"/>
      <c r="BC44" s="12"/>
      <c r="BD44" s="12"/>
      <c r="BE44" s="12"/>
    </row>
    <row r="45" spans="1:64" x14ac:dyDescent="0.2">
      <c r="A45" s="21" t="s">
        <v>0</v>
      </c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</row>
    <row r="46" spans="1:64" x14ac:dyDescent="0.2"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</row>
  </sheetData>
  <mergeCells count="4">
    <mergeCell ref="A6:A8"/>
    <mergeCell ref="D6:D7"/>
    <mergeCell ref="B6:B8"/>
    <mergeCell ref="C7:C8"/>
  </mergeCells>
  <pageMargins left="0.23622047244094491" right="0.11811023622047245" top="0.23622047244094491" bottom="0.19685039370078741" header="0.31496062992125984" footer="0.31496062992125984"/>
  <pageSetup paperSize="9" scale="51" firstPageNumber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лот1</vt:lpstr>
      <vt:lpstr>Лист1</vt:lpstr>
      <vt:lpstr>лот1!Заголовки_для_печати</vt:lpstr>
      <vt:lpstr>лот1!Область_печати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Галина Александровна Шевченко</dc:creator>
  <cp:lastModifiedBy>Антонина Владимировна Никонова</cp:lastModifiedBy>
  <cp:lastPrinted>2016-10-03T08:03:42Z</cp:lastPrinted>
  <dcterms:created xsi:type="dcterms:W3CDTF">2013-04-24T10:34:01Z</dcterms:created>
  <dcterms:modified xsi:type="dcterms:W3CDTF">2018-05-16T09:17:30Z</dcterms:modified>
</cp:coreProperties>
</file>